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enta publica 1 trimestre 2022\"/>
    </mc:Choice>
  </mc:AlternateContent>
  <bookViews>
    <workbookView xWindow="0" yWindow="0" windowWidth="28800" windowHeight="11835"/>
  </bookViews>
  <sheets>
    <sheet name="intereses de la deuda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deuda'!$A$10:$J$33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33" i="1" s="1"/>
  <c r="I24" i="1"/>
  <c r="I33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  <c r="G6" i="1" l="1"/>
</calcChain>
</file>

<file path=xl/sharedStrings.xml><?xml version="1.0" encoding="utf-8"?>
<sst xmlns="http://schemas.openxmlformats.org/spreadsheetml/2006/main" count="89" uniqueCount="80">
  <si>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</si>
  <si>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</si>
  <si>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</si>
  <si>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</si>
  <si>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</si>
  <si>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</si>
  <si>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</si>
  <si>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</si>
  <si>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</si>
  <si>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</si>
  <si>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</si>
  <si>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</si>
  <si>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</si>
  <si>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</si>
  <si>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</si>
  <si>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</si>
  <si>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</si>
  <si>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</si>
  <si>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</si>
  <si>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</si>
  <si>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</si>
  <si>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</si>
  <si>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</si>
  <si>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</si>
  <si>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</si>
  <si>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</si>
  <si>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</si>
  <si>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</si>
  <si>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</si>
  <si>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</si>
  <si>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</si>
  <si>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</si>
  <si>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</si>
  <si>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</si>
  <si>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</si>
  <si>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</si>
  <si>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</si>
  <si>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</si>
  <si>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</si>
  <si>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</si>
  <si>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</si>
  <si>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</si>
  <si>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</si>
  <si>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</si>
  <si>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</si>
  <si>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</si>
  <si>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</si>
  <si>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</si>
  <si>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</si>
  <si>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</si>
  <si>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</si>
  <si>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</si>
  <si>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</si>
  <si>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</si>
  <si>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</si>
  <si>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</si>
  <si>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</si>
  <si>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</si>
  <si>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</si>
  <si>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</si>
  <si>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</si>
  <si>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</si>
  <si>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</si>
  <si>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</si>
  <si>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</si>
  <si>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</si>
  <si>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</si>
  <si>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</si>
  <si>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</si>
  <si>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</si>
  <si>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</si>
  <si>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NACIONALES</t>
  </si>
  <si>
    <t>INTERESES POR ARRENDAMIENTOS FINANCIEROS INTERNACIONALES</t>
  </si>
  <si>
    <t>TOTAL</t>
  </si>
  <si>
    <t>Del 1 de enero al 31 de marzo de 2022</t>
  </si>
  <si>
    <t>Creditos Bancarios</t>
  </si>
  <si>
    <t>Total de Intereses de Créditos Bancarios</t>
  </si>
  <si>
    <t xml:space="preserve"> Otros Instrumentos de Deuda</t>
  </si>
  <si>
    <t>Total de Intereses de Otros Instrumentos de Deuda</t>
  </si>
  <si>
    <t>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</si>
</sst>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&quot;$&quot;#,##0.0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4" fontId="22" fillId="9" borderId="17" applyNumberFormat="0" applyProtection="0">
      <alignment vertical="center"/>
    </xf>
    <xf numFmtId="4" fontId="23" fillId="9" borderId="17" applyNumberFormat="0" applyProtection="0">
      <alignment vertical="center"/>
    </xf>
    <xf numFmtId="4" fontId="22" fillId="9" borderId="17" applyNumberFormat="0" applyProtection="0">
      <alignment horizontal="left" vertical="center" indent="1"/>
    </xf>
    <xf numFmtId="0" fontId="22" fillId="9" borderId="17" applyNumberFormat="0" applyProtection="0">
      <alignment horizontal="left" vertical="top" indent="1"/>
    </xf>
    <xf numFmtId="4" fontId="22" fillId="10" borderId="0" applyNumberFormat="0" applyProtection="0">
      <alignment horizontal="left" vertical="center" indent="1"/>
    </xf>
    <xf numFmtId="4" fontId="24" fillId="11" borderId="17" applyNumberFormat="0" applyProtection="0">
      <alignment horizontal="right" vertical="center"/>
    </xf>
    <xf numFmtId="4" fontId="24" fillId="12" borderId="17" applyNumberFormat="0" applyProtection="0">
      <alignment horizontal="right" vertical="center"/>
    </xf>
    <xf numFmtId="4" fontId="24" fillId="13" borderId="17" applyNumberFormat="0" applyProtection="0">
      <alignment horizontal="right" vertical="center"/>
    </xf>
    <xf numFmtId="4" fontId="24" fillId="14" borderId="17" applyNumberFormat="0" applyProtection="0">
      <alignment horizontal="right" vertical="center"/>
    </xf>
    <xf numFmtId="4" fontId="24" fillId="15" borderId="17" applyNumberFormat="0" applyProtection="0">
      <alignment horizontal="right" vertical="center"/>
    </xf>
    <xf numFmtId="4" fontId="24" fillId="16" borderId="17" applyNumberFormat="0" applyProtection="0">
      <alignment horizontal="right" vertical="center"/>
    </xf>
    <xf numFmtId="4" fontId="24" fillId="17" borderId="17" applyNumberFormat="0" applyProtection="0">
      <alignment horizontal="right" vertical="center"/>
    </xf>
    <xf numFmtId="4" fontId="24" fillId="18" borderId="17" applyNumberFormat="0" applyProtection="0">
      <alignment horizontal="right" vertical="center"/>
    </xf>
    <xf numFmtId="4" fontId="24" fillId="19" borderId="17" applyNumberFormat="0" applyProtection="0">
      <alignment horizontal="right" vertical="center"/>
    </xf>
    <xf numFmtId="4" fontId="22" fillId="20" borderId="18" applyNumberFormat="0" applyProtection="0">
      <alignment horizontal="left" vertical="center" indent="1"/>
    </xf>
    <xf numFmtId="4" fontId="24" fillId="21" borderId="0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4" fillId="10" borderId="17" applyNumberFormat="0" applyProtection="0">
      <alignment horizontal="right" vertical="center"/>
    </xf>
    <xf numFmtId="4" fontId="26" fillId="21" borderId="0" applyNumberFormat="0" applyProtection="0">
      <alignment horizontal="left" vertical="center" indent="1"/>
    </xf>
    <xf numFmtId="4" fontId="26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4" fillId="25" borderId="17" applyNumberFormat="0" applyProtection="0">
      <alignment vertical="center"/>
    </xf>
    <xf numFmtId="4" fontId="27" fillId="25" borderId="17" applyNumberFormat="0" applyProtection="0">
      <alignment vertical="center"/>
    </xf>
    <xf numFmtId="4" fontId="24" fillId="25" borderId="17" applyNumberFormat="0" applyProtection="0">
      <alignment horizontal="left" vertical="center" indent="1"/>
    </xf>
    <xf numFmtId="0" fontId="24" fillId="25" borderId="17" applyNumberFormat="0" applyProtection="0">
      <alignment horizontal="left" vertical="top" indent="1"/>
    </xf>
    <xf numFmtId="4" fontId="24" fillId="21" borderId="17" applyNumberFormat="0" applyProtection="0">
      <alignment horizontal="right" vertical="center"/>
    </xf>
    <xf numFmtId="4" fontId="27" fillId="21" borderId="17" applyNumberFormat="0" applyProtection="0">
      <alignment horizontal="right" vertical="center"/>
    </xf>
    <xf numFmtId="4" fontId="24" fillId="10" borderId="17" applyNumberFormat="0" applyProtection="0">
      <alignment horizontal="left" vertical="center" indent="1"/>
    </xf>
    <xf numFmtId="0" fontId="24" fillId="10" borderId="17" applyNumberFormat="0" applyProtection="0">
      <alignment horizontal="left" vertical="top" indent="1"/>
    </xf>
    <xf numFmtId="4" fontId="28" fillId="26" borderId="0" applyNumberFormat="0" applyProtection="0">
      <alignment horizontal="left" vertical="center" indent="1"/>
    </xf>
    <xf numFmtId="4" fontId="29" fillId="21" borderId="17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4" fillId="21" borderId="0" applyNumberFormat="0" applyProtection="0">
      <alignment horizontal="left" vertical="center" indent="1"/>
    </xf>
    <xf numFmtId="4" fontId="24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8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54" borderId="28" applyNumberFormat="0" applyAlignment="0" applyProtection="0"/>
    <xf numFmtId="0" fontId="48" fillId="55" borderId="29" applyNumberFormat="0" applyAlignment="0" applyProtection="0"/>
    <xf numFmtId="0" fontId="49" fillId="55" borderId="28" applyNumberFormat="0" applyAlignment="0" applyProtection="0"/>
    <xf numFmtId="0" fontId="50" fillId="0" borderId="30" applyNumberFormat="0" applyFill="0" applyAlignment="0" applyProtection="0"/>
    <xf numFmtId="0" fontId="51" fillId="56" borderId="31" applyNumberFormat="0" applyAlignment="0" applyProtection="0"/>
    <xf numFmtId="0" fontId="39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2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18" fillId="6" borderId="12" applyNumberFormat="0" applyAlignment="0" applyProtection="0"/>
    <xf numFmtId="0" fontId="21" fillId="4" borderId="16" applyNumberFormat="0" applyAlignment="0" applyProtection="0"/>
    <xf numFmtId="0" fontId="14" fillId="4" borderId="12" applyNumberFormat="0" applyAlignment="0" applyProtection="0"/>
    <xf numFmtId="0" fontId="16" fillId="0" borderId="14" applyNumberFormat="0" applyFill="0" applyAlignment="0" applyProtection="0"/>
    <xf numFmtId="0" fontId="15" fillId="5" borderId="13" applyNumberFormat="0" applyAlignment="0" applyProtection="0"/>
    <xf numFmtId="0" fontId="31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7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13" fillId="3" borderId="0" applyNumberFormat="0" applyBorder="0" applyAlignment="0" applyProtection="0"/>
    <xf numFmtId="43" fontId="54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/>
    <xf numFmtId="0" fontId="0" fillId="2" borderId="0" xfId="0" applyFill="1"/>
    <xf numFmtId="0" fontId="36" fillId="2" borderId="0" xfId="0" quotePrefix="1" applyFont="1" applyFill="1" applyAlignment="1"/>
    <xf numFmtId="14" fontId="36" fillId="2" borderId="0" xfId="0" quotePrefix="1" applyNumberFormat="1" applyFont="1" applyFill="1" applyAlignment="1"/>
    <xf numFmtId="0" fontId="36" fillId="2" borderId="0" xfId="0" applyFont="1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2" fillId="10" borderId="0" xfId="22" quotePrefix="1" applyNumberFormat="1">
      <alignment horizontal="left" vertical="center" indent="1"/>
    </xf>
    <xf numFmtId="0" fontId="24" fillId="10" borderId="17" xfId="53" quotePrefix="1" applyNumberFormat="1">
      <alignment horizontal="left" vertical="center" indent="1"/>
    </xf>
    <xf numFmtId="3" fontId="24" fillId="21" borderId="17" xfId="51" applyNumberFormat="1">
      <alignment horizontal="right" vertical="center"/>
    </xf>
    <xf numFmtId="0" fontId="22" fillId="9" borderId="17" xfId="20" quotePrefix="1" applyNumberFormat="1">
      <alignment horizontal="left" vertical="center" indent="1"/>
    </xf>
    <xf numFmtId="3" fontId="22" fillId="9" borderId="17" xfId="18" applyNumberFormat="1">
      <alignment vertical="center"/>
    </xf>
    <xf numFmtId="0" fontId="24" fillId="10" borderId="17" xfId="53" quotePrefix="1" applyNumberFormat="1" applyAlignment="1">
      <alignment horizontal="left" vertical="center" wrapText="1" indent="1"/>
    </xf>
    <xf numFmtId="4" fontId="22" fillId="9" borderId="17" xfId="18" applyNumberFormat="1">
      <alignment vertical="center"/>
    </xf>
    <xf numFmtId="164" fontId="22" fillId="9" borderId="17" xfId="18" applyNumberFormat="1">
      <alignment vertical="center"/>
    </xf>
    <xf numFmtId="164" fontId="24" fillId="21" borderId="17" xfId="51" applyNumberFormat="1">
      <alignment horizontal="right" vertical="center"/>
    </xf>
    <xf numFmtId="4" fontId="24" fillId="21" borderId="17" xfId="51" applyNumberFormat="1">
      <alignment horizontal="right" vertical="center"/>
    </xf>
    <xf numFmtId="0" fontId="8" fillId="0" borderId="0" xfId="0" applyFont="1"/>
    <xf numFmtId="0" fontId="0" fillId="2" borderId="39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3" fillId="0" borderId="0" xfId="231" applyFont="1" applyAlignment="1">
      <alignment vertical="top"/>
    </xf>
    <xf numFmtId="0" fontId="53" fillId="0" borderId="0" xfId="231" quotePrefix="1" applyFont="1" applyAlignment="1">
      <alignment vertical="top"/>
    </xf>
    <xf numFmtId="0" fontId="39" fillId="2" borderId="36" xfId="232" applyFont="1" applyFill="1" applyBorder="1" applyAlignment="1">
      <alignment horizontal="center" vertical="center"/>
    </xf>
    <xf numFmtId="165" fontId="12" fillId="2" borderId="19" xfId="232" applyNumberFormat="1" applyFont="1" applyFill="1" applyBorder="1" applyAlignment="1">
      <alignment horizontal="center"/>
    </xf>
    <xf numFmtId="4" fontId="12" fillId="2" borderId="19" xfId="236" applyNumberFormat="1" applyFont="1" applyFill="1" applyBorder="1" applyAlignment="1">
      <alignment horizontal="center" vertical="center"/>
    </xf>
    <xf numFmtId="4" fontId="12" fillId="2" borderId="42" xfId="236" applyNumberFormat="1" applyFont="1" applyFill="1" applyBorder="1" applyAlignment="1">
      <alignment horizontal="center" vertical="center"/>
    </xf>
    <xf numFmtId="165" fontId="8" fillId="2" borderId="19" xfId="232" applyNumberFormat="1" applyFill="1" applyBorder="1" applyAlignment="1">
      <alignment horizontal="center"/>
    </xf>
    <xf numFmtId="4" fontId="7" fillId="2" borderId="19" xfId="236" applyNumberFormat="1" applyFont="1" applyFill="1" applyBorder="1" applyAlignment="1">
      <alignment horizontal="center"/>
    </xf>
    <xf numFmtId="165" fontId="8" fillId="2" borderId="37" xfId="232" applyNumberFormat="1" applyFill="1" applyBorder="1" applyAlignment="1">
      <alignment horizontal="center"/>
    </xf>
    <xf numFmtId="165" fontId="12" fillId="2" borderId="37" xfId="232" applyNumberFormat="1" applyFont="1" applyFill="1" applyBorder="1" applyAlignment="1">
      <alignment horizontal="center"/>
    </xf>
    <xf numFmtId="165" fontId="12" fillId="2" borderId="35" xfId="232" applyNumberFormat="1" applyFont="1" applyFill="1" applyBorder="1" applyAlignment="1">
      <alignment horizontal="center"/>
    </xf>
    <xf numFmtId="0" fontId="39" fillId="2" borderId="34" xfId="232" applyFont="1" applyFill="1" applyBorder="1" applyAlignment="1">
      <alignment horizontal="center" vertical="center"/>
    </xf>
    <xf numFmtId="0" fontId="39" fillId="2" borderId="43" xfId="232" applyFont="1" applyFill="1" applyBorder="1" applyAlignment="1">
      <alignment horizontal="center" vertical="center"/>
    </xf>
    <xf numFmtId="165" fontId="39" fillId="2" borderId="19" xfId="232" applyNumberFormat="1" applyFont="1" applyFill="1" applyBorder="1" applyAlignment="1">
      <alignment horizontal="center"/>
    </xf>
    <xf numFmtId="4" fontId="8" fillId="2" borderId="42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165" fontId="8" fillId="2" borderId="35" xfId="232" applyNumberFormat="1" applyFill="1" applyBorder="1" applyAlignment="1">
      <alignment horizontal="center"/>
    </xf>
    <xf numFmtId="165" fontId="8" fillId="2" borderId="44" xfId="232" applyNumberFormat="1" applyFill="1" applyBorder="1" applyAlignment="1">
      <alignment horizontal="center"/>
    </xf>
    <xf numFmtId="4" fontId="7" fillId="2" borderId="11" xfId="232" applyNumberFormat="1" applyFont="1" applyFill="1" applyBorder="1" applyAlignment="1">
      <alignment horizontal="center"/>
    </xf>
    <xf numFmtId="0" fontId="39" fillId="2" borderId="49" xfId="232" applyFont="1" applyFill="1" applyBorder="1" applyAlignment="1">
      <alignment horizontal="center" vertical="center"/>
    </xf>
    <xf numFmtId="165" fontId="12" fillId="2" borderId="50" xfId="232" applyNumberFormat="1" applyFont="1" applyFill="1" applyBorder="1" applyAlignment="1">
      <alignment horizontal="center"/>
    </xf>
    <xf numFmtId="165" fontId="12" fillId="2" borderId="51" xfId="232" applyNumberFormat="1" applyFont="1" applyFill="1" applyBorder="1" applyAlignment="1">
      <alignment horizontal="center"/>
    </xf>
    <xf numFmtId="0" fontId="0" fillId="2" borderId="43" xfId="0" applyFill="1" applyBorder="1"/>
    <xf numFmtId="0" fontId="0" fillId="2" borderId="41" xfId="0" applyFill="1" applyBorder="1"/>
    <xf numFmtId="0" fontId="0" fillId="2" borderId="44" xfId="0" applyFill="1" applyBorder="1"/>
    <xf numFmtId="165" fontId="12" fillId="2" borderId="41" xfId="232" applyNumberFormat="1" applyFont="1" applyFill="1" applyBorder="1" applyAlignment="1">
      <alignment horizontal="center"/>
    </xf>
    <xf numFmtId="165" fontId="39" fillId="2" borderId="41" xfId="232" applyNumberFormat="1" applyFont="1" applyFill="1" applyBorder="1" applyAlignment="1">
      <alignment horizontal="center"/>
    </xf>
    <xf numFmtId="165" fontId="8" fillId="2" borderId="50" xfId="232" applyNumberFormat="1" applyFill="1" applyBorder="1" applyAlignment="1">
      <alignment horizontal="center"/>
    </xf>
    <xf numFmtId="165" fontId="8" fillId="2" borderId="51" xfId="232" applyNumberFormat="1" applyFill="1" applyBorder="1" applyAlignment="1">
      <alignment horizontal="center"/>
    </xf>
    <xf numFmtId="0" fontId="0" fillId="2" borderId="53" xfId="0" applyFill="1" applyBorder="1"/>
    <xf numFmtId="43" fontId="0" fillId="0" borderId="0" xfId="236" applyFont="1"/>
    <xf numFmtId="4" fontId="39" fillId="2" borderId="19" xfId="232" applyNumberFormat="1" applyFont="1" applyFill="1" applyBorder="1" applyAlignment="1">
      <alignment horizontal="center"/>
    </xf>
    <xf numFmtId="4" fontId="7" fillId="2" borderId="19" xfId="232" applyNumberFormat="1" applyFont="1" applyFill="1" applyBorder="1" applyAlignment="1">
      <alignment horizontal="center"/>
    </xf>
    <xf numFmtId="0" fontId="7" fillId="2" borderId="9" xfId="232" applyFont="1" applyFill="1" applyBorder="1" applyAlignment="1">
      <alignment horizontal="center"/>
    </xf>
    <xf numFmtId="0" fontId="7" fillId="2" borderId="45" xfId="232" applyFont="1" applyFill="1" applyBorder="1" applyAlignment="1">
      <alignment horizontal="center"/>
    </xf>
    <xf numFmtId="0" fontId="7" fillId="2" borderId="46" xfId="232" applyFont="1" applyFill="1" applyBorder="1" applyAlignment="1">
      <alignment horizontal="center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7" fillId="2" borderId="39" xfId="232" applyFont="1" applyFill="1" applyBorder="1" applyAlignment="1">
      <alignment horizontal="center"/>
    </xf>
    <xf numFmtId="0" fontId="8" fillId="2" borderId="47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7" fillId="2" borderId="38" xfId="232" applyFont="1" applyFill="1" applyBorder="1" applyAlignment="1">
      <alignment horizontal="left"/>
    </xf>
    <xf numFmtId="0" fontId="7" fillId="2" borderId="39" xfId="232" applyFont="1" applyFill="1" applyBorder="1" applyAlignment="1">
      <alignment horizontal="left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8" fillId="2" borderId="39" xfId="232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41" xfId="232" applyFont="1" applyFill="1" applyBorder="1" applyAlignment="1">
      <alignment horizontal="center"/>
    </xf>
    <xf numFmtId="0" fontId="7" fillId="2" borderId="1" xfId="232" applyFont="1" applyFill="1" applyBorder="1" applyAlignment="1">
      <alignment horizontal="center" vertical="center"/>
    </xf>
    <xf numFmtId="0" fontId="7" fillId="2" borderId="2" xfId="232" applyFont="1" applyFill="1" applyBorder="1" applyAlignment="1">
      <alignment horizontal="center" vertical="center"/>
    </xf>
    <xf numFmtId="0" fontId="7" fillId="2" borderId="6" xfId="232" applyFont="1" applyFill="1" applyBorder="1" applyAlignment="1">
      <alignment horizontal="center" vertical="center"/>
    </xf>
    <xf numFmtId="0" fontId="7" fillId="2" borderId="7" xfId="232" applyFont="1" applyFill="1" applyBorder="1" applyAlignment="1">
      <alignment horizontal="center" vertical="center"/>
    </xf>
    <xf numFmtId="0" fontId="7" fillId="2" borderId="10" xfId="232" applyFont="1" applyFill="1" applyBorder="1" applyAlignment="1">
      <alignment horizontal="center" vertical="center"/>
    </xf>
    <xf numFmtId="0" fontId="7" fillId="2" borderId="54" xfId="232" applyFont="1" applyFill="1" applyBorder="1" applyAlignment="1">
      <alignment horizontal="center" vertical="center"/>
    </xf>
    <xf numFmtId="0" fontId="7" fillId="2" borderId="3" xfId="232" applyFont="1" applyFill="1" applyBorder="1" applyAlignment="1">
      <alignment horizontal="center" vertical="center"/>
    </xf>
    <xf numFmtId="0" fontId="7" fillId="2" borderId="8" xfId="232" applyFont="1" applyFill="1" applyBorder="1" applyAlignment="1">
      <alignment horizontal="center" vertical="center"/>
    </xf>
    <xf numFmtId="0" fontId="11" fillId="58" borderId="47" xfId="232" applyFont="1" applyFill="1" applyBorder="1" applyAlignment="1">
      <alignment horizontal="center"/>
    </xf>
    <xf numFmtId="0" fontId="11" fillId="58" borderId="52" xfId="232" applyFont="1" applyFill="1" applyBorder="1" applyAlignment="1">
      <alignment horizontal="center"/>
    </xf>
    <xf numFmtId="0" fontId="11" fillId="58" borderId="55" xfId="232" applyFont="1" applyFill="1" applyBorder="1" applyAlignment="1">
      <alignment horizontal="center"/>
    </xf>
    <xf numFmtId="0" fontId="7" fillId="58" borderId="9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horizontal="center" vertical="center"/>
    </xf>
    <xf numFmtId="0" fontId="7" fillId="58" borderId="46" xfId="232" applyFont="1" applyFill="1" applyBorder="1" applyAlignment="1">
      <alignment horizontal="center" vertic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163286</xdr:rowOff>
    </xdr:from>
    <xdr:to>
      <xdr:col>1</xdr:col>
      <xdr:colOff>272143</xdr:colOff>
      <xdr:row>12</xdr:row>
      <xdr:rowOff>176894</xdr:rowOff>
    </xdr:to>
    <xdr:pic>
      <xdr:nvPicPr>
        <xdr:cNvPr id="13" name="Imagen 12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76357"/>
          <a:ext cx="3810000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0"/>
  <sheetViews>
    <sheetView showGridLines="0" tabSelected="1" topLeftCell="A4" zoomScale="70" zoomScaleNormal="70" workbookViewId="0">
      <selection activeCell="A10" sqref="A10:J33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34" ht="12.75" customHeight="1" x14ac:dyDescent="0.2"/>
    <row r="2" spans="1:34" ht="12.75" customHeight="1" x14ac:dyDescent="0.2"/>
    <row r="3" spans="1:34" ht="12.75" customHeight="1" x14ac:dyDescent="0.2"/>
    <row r="4" spans="1:34" ht="12.75" customHeight="1" x14ac:dyDescent="0.2"/>
    <row r="5" spans="1:34" ht="12.75" customHeight="1" x14ac:dyDescent="0.2"/>
    <row r="6" spans="1:34" s="4" customFormat="1" ht="12.75" customHeight="1" x14ac:dyDescent="0.2">
      <c r="A6" s="2" t="s">
        <v>53</v>
      </c>
      <c r="B6" s="3"/>
      <c r="C6" s="2" t="s">
        <v>55</v>
      </c>
      <c r="E6" s="2" t="s">
        <v>53</v>
      </c>
      <c r="G6" s="4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2"/>
      <c r="J6" s="2" t="s">
        <v>52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2.75" customHeight="1" x14ac:dyDescent="0.2"/>
    <row r="9" spans="1:34" ht="13.5" thickBot="1" x14ac:dyDescent="0.25"/>
    <row r="10" spans="1:34" ht="18.75" x14ac:dyDescent="0.3">
      <c r="A10" s="68" t="s">
        <v>62</v>
      </c>
      <c r="B10" s="69"/>
      <c r="C10" s="69"/>
      <c r="D10" s="69"/>
      <c r="E10" s="69"/>
      <c r="F10" s="69"/>
      <c r="G10" s="69"/>
      <c r="H10" s="69"/>
      <c r="I10" s="69"/>
      <c r="J10" s="70"/>
    </row>
    <row r="11" spans="1:34" ht="15.75" x14ac:dyDescent="0.25">
      <c r="A11" s="71"/>
      <c r="B11" s="72"/>
      <c r="C11" s="72"/>
      <c r="D11" s="72"/>
      <c r="E11" s="72"/>
      <c r="F11" s="72"/>
      <c r="G11" s="72"/>
      <c r="H11" s="72"/>
      <c r="I11" s="72"/>
      <c r="J11" s="73"/>
    </row>
    <row r="12" spans="1:34" ht="15.75" x14ac:dyDescent="0.25">
      <c r="A12" s="71" t="s">
        <v>63</v>
      </c>
      <c r="B12" s="72"/>
      <c r="C12" s="72"/>
      <c r="D12" s="72"/>
      <c r="E12" s="72"/>
      <c r="F12" s="72"/>
      <c r="G12" s="72"/>
      <c r="H12" s="72"/>
      <c r="I12" s="72"/>
      <c r="J12" s="73"/>
    </row>
    <row r="13" spans="1:34" ht="15.75" thickBot="1" x14ac:dyDescent="0.25">
      <c r="A13" s="76" t="s">
        <v>74</v>
      </c>
      <c r="B13" s="77"/>
      <c r="C13" s="77"/>
      <c r="D13" s="77"/>
      <c r="E13" s="77"/>
      <c r="F13" s="77"/>
      <c r="G13" s="77"/>
      <c r="H13" s="77"/>
      <c r="I13" s="77"/>
      <c r="J13" s="78"/>
    </row>
    <row r="14" spans="1:34" ht="15" customHeight="1" x14ac:dyDescent="0.2">
      <c r="A14" s="80" t="s">
        <v>0</v>
      </c>
      <c r="B14" s="81"/>
      <c r="C14" s="81"/>
      <c r="D14" s="81"/>
      <c r="E14" s="81"/>
      <c r="F14" s="81"/>
      <c r="G14" s="81"/>
      <c r="H14" s="81"/>
      <c r="I14" s="84" t="s">
        <v>79</v>
      </c>
      <c r="J14" s="86" t="s">
        <v>64</v>
      </c>
    </row>
    <row r="15" spans="1:34" ht="13.5" thickBot="1" x14ac:dyDescent="0.25">
      <c r="A15" s="82"/>
      <c r="B15" s="83"/>
      <c r="C15" s="83"/>
      <c r="D15" s="83"/>
      <c r="E15" s="83"/>
      <c r="F15" s="83"/>
      <c r="G15" s="83"/>
      <c r="H15" s="83"/>
      <c r="I15" s="85"/>
      <c r="J15" s="87"/>
    </row>
    <row r="16" spans="1:34" x14ac:dyDescent="0.2">
      <c r="A16" s="88" t="s">
        <v>75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3" ht="15" x14ac:dyDescent="0.25">
      <c r="A17" s="66" t="s">
        <v>65</v>
      </c>
      <c r="B17" s="67"/>
      <c r="C17" s="49"/>
      <c r="D17" s="27"/>
      <c r="E17" s="27"/>
      <c r="F17" s="27"/>
      <c r="G17" s="44"/>
      <c r="H17" s="47"/>
      <c r="I17" s="28">
        <v>362377377</v>
      </c>
      <c r="J17" s="29">
        <v>362377377</v>
      </c>
      <c r="M17" s="54"/>
    </row>
    <row r="18" spans="1:13" ht="15" x14ac:dyDescent="0.25">
      <c r="A18" s="66" t="s">
        <v>66</v>
      </c>
      <c r="B18" s="67"/>
      <c r="C18" s="49"/>
      <c r="D18" s="27"/>
      <c r="E18" s="27"/>
      <c r="F18" s="27"/>
      <c r="G18" s="44"/>
      <c r="H18" s="47"/>
      <c r="I18" s="28">
        <v>0</v>
      </c>
      <c r="J18" s="29">
        <v>0</v>
      </c>
    </row>
    <row r="19" spans="1:13" ht="15" x14ac:dyDescent="0.25">
      <c r="A19" s="66" t="s">
        <v>67</v>
      </c>
      <c r="B19" s="67"/>
      <c r="C19" s="49"/>
      <c r="D19" s="27"/>
      <c r="E19" s="27"/>
      <c r="F19" s="27"/>
      <c r="G19" s="44"/>
      <c r="H19" s="47"/>
      <c r="I19" s="28">
        <v>0</v>
      </c>
      <c r="J19" s="29">
        <v>0</v>
      </c>
    </row>
    <row r="20" spans="1:13" ht="15" x14ac:dyDescent="0.25">
      <c r="A20" s="66" t="s">
        <v>68</v>
      </c>
      <c r="B20" s="67"/>
      <c r="C20" s="49"/>
      <c r="D20" s="27"/>
      <c r="E20" s="27"/>
      <c r="F20" s="27"/>
      <c r="G20" s="44"/>
      <c r="H20" s="47"/>
      <c r="I20" s="28">
        <v>0</v>
      </c>
      <c r="J20" s="29">
        <v>0</v>
      </c>
    </row>
    <row r="21" spans="1:13" ht="15" x14ac:dyDescent="0.25">
      <c r="A21" s="66" t="s">
        <v>69</v>
      </c>
      <c r="B21" s="67"/>
      <c r="C21" s="49"/>
      <c r="D21" s="27"/>
      <c r="E21" s="27"/>
      <c r="F21" s="27"/>
      <c r="G21" s="44"/>
      <c r="H21" s="47"/>
      <c r="I21" s="28">
        <v>0</v>
      </c>
      <c r="J21" s="29">
        <v>0</v>
      </c>
    </row>
    <row r="22" spans="1:13" ht="15" x14ac:dyDescent="0.25">
      <c r="A22" s="66" t="s">
        <v>70</v>
      </c>
      <c r="B22" s="67"/>
      <c r="C22" s="49"/>
      <c r="D22" s="27"/>
      <c r="E22" s="27"/>
      <c r="F22" s="27"/>
      <c r="G22" s="44"/>
      <c r="H22" s="47"/>
      <c r="I22" s="28">
        <v>0</v>
      </c>
      <c r="J22" s="29">
        <v>0</v>
      </c>
    </row>
    <row r="23" spans="1:13" ht="15" x14ac:dyDescent="0.25">
      <c r="A23" s="74"/>
      <c r="B23" s="75"/>
      <c r="C23" s="49"/>
      <c r="D23" s="27"/>
      <c r="E23" s="27"/>
      <c r="F23" s="27"/>
      <c r="G23" s="44"/>
      <c r="H23" s="47"/>
      <c r="I23" s="28"/>
      <c r="J23" s="29"/>
    </row>
    <row r="24" spans="1:13" ht="15" x14ac:dyDescent="0.25">
      <c r="A24" s="62" t="s">
        <v>76</v>
      </c>
      <c r="B24" s="63"/>
      <c r="C24" s="63"/>
      <c r="D24" s="63"/>
      <c r="E24" s="63"/>
      <c r="F24" s="63"/>
      <c r="G24" s="63"/>
      <c r="H24" s="79"/>
      <c r="I24" s="31">
        <f>SUM(I17:I23)</f>
        <v>362377377</v>
      </c>
      <c r="J24" s="31">
        <f>SUM(J17:J23)</f>
        <v>362377377</v>
      </c>
    </row>
    <row r="25" spans="1:13" ht="15.75" thickBot="1" x14ac:dyDescent="0.3">
      <c r="A25" s="60"/>
      <c r="B25" s="61"/>
      <c r="C25" s="41"/>
      <c r="D25" s="32"/>
      <c r="E25" s="33"/>
      <c r="F25" s="33"/>
      <c r="G25" s="45"/>
      <c r="H25" s="48"/>
      <c r="I25" s="32"/>
      <c r="J25" s="34"/>
    </row>
    <row r="26" spans="1:13" ht="15.75" thickBot="1" x14ac:dyDescent="0.25">
      <c r="A26" s="91" t="s">
        <v>77</v>
      </c>
      <c r="B26" s="92"/>
      <c r="C26" s="92"/>
      <c r="D26" s="92"/>
      <c r="E26" s="92"/>
      <c r="F26" s="92"/>
      <c r="G26" s="92"/>
      <c r="H26" s="92"/>
      <c r="I26" s="92"/>
      <c r="J26" s="93"/>
    </row>
    <row r="27" spans="1:13" ht="15" x14ac:dyDescent="0.2">
      <c r="A27" s="64"/>
      <c r="B27" s="65"/>
      <c r="C27" s="36"/>
      <c r="D27" s="26"/>
      <c r="E27" s="26"/>
      <c r="F27" s="26"/>
      <c r="G27" s="43"/>
      <c r="H27" s="46"/>
      <c r="I27" s="36"/>
      <c r="J27" s="35"/>
    </row>
    <row r="28" spans="1:13" ht="15" x14ac:dyDescent="0.25">
      <c r="A28" s="66" t="s">
        <v>71</v>
      </c>
      <c r="B28" s="67"/>
      <c r="C28" s="49"/>
      <c r="D28" s="27"/>
      <c r="E28" s="27"/>
      <c r="F28" s="27"/>
      <c r="G28" s="44"/>
      <c r="H28" s="18"/>
      <c r="I28" s="28">
        <v>0</v>
      </c>
      <c r="J28" s="29">
        <v>0</v>
      </c>
    </row>
    <row r="29" spans="1:13" ht="15" x14ac:dyDescent="0.25">
      <c r="A29" s="66" t="s">
        <v>72</v>
      </c>
      <c r="B29" s="67"/>
      <c r="C29" s="49"/>
      <c r="D29" s="27"/>
      <c r="E29" s="27"/>
      <c r="F29" s="27"/>
      <c r="G29" s="44"/>
      <c r="H29" s="18"/>
      <c r="I29" s="28">
        <v>0</v>
      </c>
      <c r="J29" s="29">
        <v>0</v>
      </c>
    </row>
    <row r="30" spans="1:13" ht="15" x14ac:dyDescent="0.25">
      <c r="A30" s="74"/>
      <c r="B30" s="75"/>
      <c r="C30" s="50"/>
      <c r="D30" s="37"/>
      <c r="E30" s="30"/>
      <c r="F30" s="30"/>
      <c r="G30" s="51"/>
      <c r="H30" s="18"/>
      <c r="I30" s="55"/>
      <c r="J30" s="38"/>
    </row>
    <row r="31" spans="1:13" ht="15" x14ac:dyDescent="0.25">
      <c r="A31" s="62" t="s">
        <v>78</v>
      </c>
      <c r="B31" s="63"/>
      <c r="C31" s="63"/>
      <c r="D31" s="63"/>
      <c r="E31" s="63"/>
      <c r="F31" s="63"/>
      <c r="G31" s="63"/>
      <c r="H31" s="63"/>
      <c r="I31" s="56">
        <v>0</v>
      </c>
      <c r="J31" s="39">
        <v>0</v>
      </c>
    </row>
    <row r="32" spans="1:13" ht="13.5" thickBot="1" x14ac:dyDescent="0.25">
      <c r="A32" s="60"/>
      <c r="B32" s="61"/>
      <c r="C32" s="41"/>
      <c r="D32" s="32"/>
      <c r="E32" s="32"/>
      <c r="F32" s="32"/>
      <c r="G32" s="52"/>
      <c r="H32" s="53"/>
      <c r="I32" s="32"/>
      <c r="J32" s="40"/>
    </row>
    <row r="33" spans="1:10" ht="15.75" thickBot="1" x14ac:dyDescent="0.3">
      <c r="A33" s="57" t="s">
        <v>73</v>
      </c>
      <c r="B33" s="58"/>
      <c r="C33" s="58"/>
      <c r="D33" s="58"/>
      <c r="E33" s="58"/>
      <c r="F33" s="58"/>
      <c r="G33" s="58"/>
      <c r="H33" s="59"/>
      <c r="I33" s="42">
        <f>SUM(I24,I31)</f>
        <v>362377377</v>
      </c>
      <c r="J33" s="42">
        <f>SUM(J24,J31)</f>
        <v>362377377</v>
      </c>
    </row>
    <row r="35" spans="1:10" customFormat="1" x14ac:dyDescent="0.2"/>
    <row r="36" spans="1:10" customFormat="1" x14ac:dyDescent="0.2"/>
    <row r="37" spans="1:10" customFormat="1" x14ac:dyDescent="0.2"/>
    <row r="38" spans="1:10" customFormat="1" x14ac:dyDescent="0.2"/>
    <row r="39" spans="1:10" customFormat="1" x14ac:dyDescent="0.2"/>
    <row r="40" spans="1:10" customFormat="1" x14ac:dyDescent="0.2"/>
    <row r="41" spans="1:10" customFormat="1" x14ac:dyDescent="0.2"/>
    <row r="42" spans="1:10" customFormat="1" x14ac:dyDescent="0.2"/>
    <row r="43" spans="1:10" customFormat="1" x14ac:dyDescent="0.2"/>
    <row r="44" spans="1:10" customFormat="1" x14ac:dyDescent="0.2"/>
    <row r="45" spans="1:10" customFormat="1" x14ac:dyDescent="0.2"/>
    <row r="46" spans="1:10" customFormat="1" x14ac:dyDescent="0.2"/>
    <row r="47" spans="1:10" customFormat="1" x14ac:dyDescent="0.2"/>
    <row r="48" spans="1:10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</sheetData>
  <mergeCells count="25">
    <mergeCell ref="A16:J16"/>
    <mergeCell ref="A26:J26"/>
    <mergeCell ref="A10:J10"/>
    <mergeCell ref="A11:J11"/>
    <mergeCell ref="A12:J12"/>
    <mergeCell ref="A30:B30"/>
    <mergeCell ref="A13:J13"/>
    <mergeCell ref="A24:H24"/>
    <mergeCell ref="A19:B19"/>
    <mergeCell ref="A20:B20"/>
    <mergeCell ref="A21:B21"/>
    <mergeCell ref="A22:B22"/>
    <mergeCell ref="A23:B23"/>
    <mergeCell ref="A17:B17"/>
    <mergeCell ref="A18:B18"/>
    <mergeCell ref="A14:H15"/>
    <mergeCell ref="I14:I15"/>
    <mergeCell ref="J14:J15"/>
    <mergeCell ref="A33:H33"/>
    <mergeCell ref="A32:B32"/>
    <mergeCell ref="A31:H31"/>
    <mergeCell ref="A25:B25"/>
    <mergeCell ref="A27:B27"/>
    <mergeCell ref="A28:B28"/>
    <mergeCell ref="A29:B29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0" t="s">
        <v>11</v>
      </c>
      <c r="C3" s="20" t="s">
        <v>12</v>
      </c>
      <c r="D3" s="20"/>
      <c r="E3" s="20" t="s">
        <v>13</v>
      </c>
      <c r="F3" s="20" t="s">
        <v>14</v>
      </c>
      <c r="G3" s="20"/>
      <c r="H3" s="20"/>
      <c r="I3" s="20"/>
      <c r="J3" s="20"/>
      <c r="K3" s="20"/>
    </row>
    <row r="4" spans="2:11" x14ac:dyDescent="0.2">
      <c r="B4" s="22" t="s">
        <v>52</v>
      </c>
      <c r="C4" s="22" t="s">
        <v>54</v>
      </c>
      <c r="D4" s="20"/>
      <c r="E4" s="20" t="str">
        <f>+VLOOKUP(MID(B4,4,3),$I$4:$J$15,2,FALSE)</f>
        <v>Enero</v>
      </c>
      <c r="F4" s="20" t="str">
        <f>+VLOOKUP(RIGHT(B4,3),$I$4:$J$15,2,FALSE)</f>
        <v>Marzo</v>
      </c>
      <c r="G4" s="20"/>
      <c r="H4" s="20"/>
      <c r="I4" s="20" t="s">
        <v>17</v>
      </c>
      <c r="J4" s="20" t="s">
        <v>15</v>
      </c>
      <c r="K4" s="21" t="s">
        <v>18</v>
      </c>
    </row>
    <row r="5" spans="2:11" x14ac:dyDescent="0.2">
      <c r="B5" s="20"/>
      <c r="C5" s="20"/>
      <c r="D5" s="20"/>
      <c r="E5" s="20" t="str">
        <f>+VLOOKUP(E4,$J$4:$K$15,2,FALSE)</f>
        <v>01</v>
      </c>
      <c r="F5" s="20" t="str">
        <f>+VLOOKUP(F4,$J$4:$K$15,2,FALSE)</f>
        <v>03</v>
      </c>
      <c r="G5" s="20"/>
      <c r="H5" s="20"/>
      <c r="I5" s="20" t="s">
        <v>20</v>
      </c>
      <c r="J5" s="20" t="s">
        <v>21</v>
      </c>
      <c r="K5" s="21" t="s">
        <v>22</v>
      </c>
    </row>
    <row r="6" spans="2:11" x14ac:dyDescent="0.2">
      <c r="B6" s="20" t="s">
        <v>23</v>
      </c>
      <c r="C6" s="20"/>
      <c r="D6" s="20"/>
      <c r="E6" s="20"/>
      <c r="F6" s="20"/>
      <c r="G6" s="20"/>
      <c r="H6" s="20"/>
      <c r="I6" s="20" t="s">
        <v>24</v>
      </c>
      <c r="J6" s="20" t="s">
        <v>16</v>
      </c>
      <c r="K6" s="21" t="s">
        <v>19</v>
      </c>
    </row>
    <row r="7" spans="2:11" x14ac:dyDescent="0.2">
      <c r="B7" s="20"/>
      <c r="C7" s="20"/>
      <c r="D7" s="20"/>
      <c r="E7" s="20"/>
      <c r="F7" s="20"/>
      <c r="G7" s="20"/>
      <c r="H7" s="20"/>
      <c r="I7" s="20" t="s">
        <v>25</v>
      </c>
      <c r="J7" s="20" t="s">
        <v>26</v>
      </c>
      <c r="K7" s="21" t="s">
        <v>27</v>
      </c>
    </row>
    <row r="8" spans="2:11" x14ac:dyDescent="0.2">
      <c r="B8" s="20"/>
      <c r="C8" s="20"/>
      <c r="D8" s="20"/>
      <c r="E8" s="20"/>
      <c r="F8" s="20"/>
      <c r="G8" s="20"/>
      <c r="H8" s="20"/>
      <c r="I8" s="20" t="s">
        <v>28</v>
      </c>
      <c r="J8" s="20" t="s">
        <v>29</v>
      </c>
      <c r="K8" s="21" t="s">
        <v>30</v>
      </c>
    </row>
    <row r="9" spans="2:11" x14ac:dyDescent="0.2">
      <c r="B9" s="20"/>
      <c r="C9" s="20"/>
      <c r="D9" s="20"/>
      <c r="E9" s="20"/>
      <c r="F9" s="20"/>
      <c r="G9" s="20"/>
      <c r="H9" s="20"/>
      <c r="I9" s="20" t="s">
        <v>31</v>
      </c>
      <c r="J9" s="20" t="s">
        <v>32</v>
      </c>
      <c r="K9" s="21" t="s">
        <v>33</v>
      </c>
    </row>
    <row r="10" spans="2:11" x14ac:dyDescent="0.2">
      <c r="B10" s="20" t="str">
        <f>CONCATENATE("Periodo de ", E4, " a ",F4," del ","20"&amp;C4)</f>
        <v>Periodo de Enero a Marzo del 2020</v>
      </c>
      <c r="C10" s="20"/>
      <c r="D10" s="20"/>
      <c r="E10" s="20"/>
      <c r="F10" s="20"/>
      <c r="G10" s="20"/>
      <c r="H10" s="20"/>
      <c r="I10" s="20" t="s">
        <v>34</v>
      </c>
      <c r="J10" s="20" t="s">
        <v>35</v>
      </c>
      <c r="K10" s="21" t="s">
        <v>36</v>
      </c>
    </row>
    <row r="11" spans="2:11" x14ac:dyDescent="0.2">
      <c r="B11" s="20"/>
      <c r="C11" s="20"/>
      <c r="D11" s="20"/>
      <c r="E11" s="20"/>
      <c r="F11" s="20"/>
      <c r="G11" s="20"/>
      <c r="H11" s="20"/>
      <c r="I11" s="20" t="s">
        <v>37</v>
      </c>
      <c r="J11" s="20" t="s">
        <v>38</v>
      </c>
      <c r="K11" s="21" t="s">
        <v>39</v>
      </c>
    </row>
    <row r="12" spans="2:11" x14ac:dyDescent="0.2">
      <c r="B12" s="20"/>
      <c r="C12" s="20"/>
      <c r="D12" s="20"/>
      <c r="E12" s="20"/>
      <c r="F12" s="20"/>
      <c r="G12" s="20"/>
      <c r="H12" s="20"/>
      <c r="I12" s="20" t="s">
        <v>40</v>
      </c>
      <c r="J12" s="20" t="s">
        <v>41</v>
      </c>
      <c r="K12" s="21" t="s">
        <v>42</v>
      </c>
    </row>
    <row r="13" spans="2:11" x14ac:dyDescent="0.2">
      <c r="B13" s="20"/>
      <c r="C13" s="20"/>
      <c r="D13" s="20"/>
      <c r="E13" s="20"/>
      <c r="F13" s="20"/>
      <c r="G13" s="20"/>
      <c r="H13" s="20"/>
      <c r="I13" s="20" t="s">
        <v>43</v>
      </c>
      <c r="J13" s="20" t="s">
        <v>44</v>
      </c>
      <c r="K13" s="21" t="s">
        <v>45</v>
      </c>
    </row>
    <row r="14" spans="2:11" x14ac:dyDescent="0.2">
      <c r="B14" s="20"/>
      <c r="C14" s="20"/>
      <c r="D14" s="20"/>
      <c r="E14" s="20"/>
      <c r="F14" s="20"/>
      <c r="G14" s="20"/>
      <c r="H14" s="20"/>
      <c r="I14" s="20" t="s">
        <v>46</v>
      </c>
      <c r="J14" s="20" t="s">
        <v>47</v>
      </c>
      <c r="K14" s="21" t="s">
        <v>48</v>
      </c>
    </row>
    <row r="15" spans="2:11" x14ac:dyDescent="0.2">
      <c r="B15" s="20"/>
      <c r="C15" s="20"/>
      <c r="D15" s="20"/>
      <c r="E15" s="20"/>
      <c r="F15" s="20"/>
      <c r="G15" s="20"/>
      <c r="H15" s="20"/>
      <c r="I15" s="20" t="s">
        <v>49</v>
      </c>
      <c r="J15" s="20" t="s">
        <v>50</v>
      </c>
      <c r="K15" s="21" t="s">
        <v>51</v>
      </c>
    </row>
    <row r="17" spans="2:10" ht="15" x14ac:dyDescent="0.25">
      <c r="B17" s="23"/>
      <c r="C17" s="19"/>
      <c r="D17" s="19"/>
      <c r="E17" s="19"/>
      <c r="F17" s="19"/>
      <c r="G17" s="19"/>
      <c r="H17" s="19"/>
      <c r="I17" s="19"/>
      <c r="J17" s="19"/>
    </row>
    <row r="18" spans="2:10" ht="15" x14ac:dyDescent="0.25">
      <c r="B18" s="23"/>
      <c r="C18" s="19"/>
      <c r="D18" s="24"/>
      <c r="E18" s="24"/>
      <c r="F18" s="24"/>
      <c r="G18" s="24"/>
      <c r="H18" s="25"/>
      <c r="I18" s="24"/>
      <c r="J18" s="24"/>
    </row>
    <row r="19" spans="2:10" ht="15" x14ac:dyDescent="0.25">
      <c r="B19" s="23"/>
      <c r="C19" s="19"/>
      <c r="D19" s="24"/>
      <c r="E19" s="24"/>
      <c r="F19" s="24"/>
      <c r="G19" s="24"/>
      <c r="H19" s="25"/>
      <c r="I19" s="24"/>
      <c r="J19" s="24"/>
    </row>
    <row r="20" spans="2:10" ht="15" x14ac:dyDescent="0.25">
      <c r="B20" s="19"/>
      <c r="C20" s="19"/>
      <c r="D20" s="24"/>
      <c r="E20" s="24"/>
      <c r="F20" s="24"/>
      <c r="G20" s="24"/>
      <c r="H20" s="25"/>
      <c r="I20" s="24"/>
      <c r="J20" s="24"/>
    </row>
    <row r="21" spans="2:10" ht="15" x14ac:dyDescent="0.25">
      <c r="B21" s="19"/>
      <c r="C21" s="19"/>
      <c r="D21" s="24"/>
      <c r="E21" s="24"/>
      <c r="F21" s="24"/>
      <c r="G21" s="24"/>
      <c r="H21" s="25"/>
      <c r="I21" s="24"/>
      <c r="J21" s="24"/>
    </row>
    <row r="22" spans="2:10" ht="15" x14ac:dyDescent="0.25">
      <c r="B22" s="19"/>
      <c r="C22" s="19"/>
      <c r="D22" s="24"/>
      <c r="E22" s="24"/>
      <c r="F22" s="24"/>
      <c r="G22" s="24"/>
      <c r="H22" s="25"/>
      <c r="I22" s="24"/>
      <c r="J22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7" t="s">
        <v>10</v>
      </c>
      <c r="C2" s="5" t="s">
        <v>2</v>
      </c>
      <c r="D2" s="6"/>
    </row>
    <row r="3" spans="2:4" ht="15" x14ac:dyDescent="0.25">
      <c r="B3" s="8" t="s">
        <v>7</v>
      </c>
      <c r="C3" s="5" t="s">
        <v>1</v>
      </c>
      <c r="D3" s="6"/>
    </row>
    <row r="4" spans="2:4" x14ac:dyDescent="0.2">
      <c r="B4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7" t="s">
        <v>8</v>
      </c>
      <c r="B1" s="7" t="s">
        <v>3</v>
      </c>
      <c r="C1" s="12" t="s">
        <v>4</v>
      </c>
      <c r="D1" s="12" t="s">
        <v>9</v>
      </c>
      <c r="E1" s="12" t="s">
        <v>5</v>
      </c>
    </row>
    <row r="2" spans="1:5" x14ac:dyDescent="0.2">
      <c r="A2" s="8" t="s">
        <v>10</v>
      </c>
      <c r="B2" s="10" t="s">
        <v>6</v>
      </c>
      <c r="C2" s="11" t="str">
        <f>[1]!BExGetData("DP_1","00O2TQ2O5Z7FG1LQUKBHFL8QD","00O2TQ2O5Z7FNMWESK6OXPA1A","SUMME")</f>
        <v/>
      </c>
      <c r="D2" s="14">
        <f>[1]!BExGetData("DP_1","00O2TQ2O5Z7DXCI5SS43RL13K","00O2TQ2O5Z7FNMWESK6OXPA1A","SUMME")</f>
        <v>-75574163.200000003</v>
      </c>
      <c r="E2" s="13">
        <f>[1]!BExGetData("DP_1","00O2TQ2O5Z7FG1LQUKBHFLLDH","00O2TQ2O5Z7FNMWESK6OXPA1A","SUMME")</f>
        <v>75574163.200000003</v>
      </c>
    </row>
    <row r="3" spans="1:5" x14ac:dyDescent="0.2">
      <c r="A3" s="8" t="s">
        <v>8</v>
      </c>
      <c r="B3" s="8" t="s">
        <v>56</v>
      </c>
      <c r="C3" s="9" t="str">
        <f>[1]!BExGetData("DP_1","00O2TQ2O5Z7FG1LQUKBHFL8QD","00O2TQ2O5Z7FNMWESK6OXPA1A","RECURSOS BANCA AFIRME, S.A.")</f>
        <v/>
      </c>
      <c r="D3" s="15">
        <f>[1]!BExGetData("DP_1","00O2TQ2O5Z7DXCI5SS43RL13K","00O2TQ2O5Z7FNMWESK6OXPA1A","RECURSOS BANCA AFIRME, S.A.")</f>
        <v>-1086119.1299999999</v>
      </c>
      <c r="E3" s="16">
        <f>[1]!BExGetData("DP_1","00O2TQ2O5Z7FG1LQUKBHFLLDH","00O2TQ2O5Z7FNMWESK6OXPA1A","RECURSOS BANCA AFIRME, S.A.")</f>
        <v>1086119.1299999999</v>
      </c>
    </row>
    <row r="4" spans="1:5" x14ac:dyDescent="0.2">
      <c r="A4" s="8" t="s">
        <v>8</v>
      </c>
      <c r="B4" s="8" t="s">
        <v>57</v>
      </c>
      <c r="C4" s="9" t="str">
        <f>[1]!BExGetData("DP_1","00O2TQ2O5Z7FG1LQUKBHFL8QD","00O2TQ2O5Z7FNMWESK6OXPA1A","RECURSOS BANCO DEL BAJÍO. S.A.")</f>
        <v/>
      </c>
      <c r="D4" s="15">
        <f>[1]!BExGetData("DP_1","00O2TQ2O5Z7DXCI5SS43RL13K","00O2TQ2O5Z7FNMWESK6OXPA1A","RECURSOS BANCO DEL BAJÍO. S.A.")</f>
        <v>-16074999.99</v>
      </c>
      <c r="E4" s="16">
        <f>[1]!BExGetData("DP_1","00O2TQ2O5Z7FG1LQUKBHFLLDH","00O2TQ2O5Z7FNMWESK6OXPA1A","RECURSOS BANCO DEL BAJÍO. S.A.")</f>
        <v>16074999.99</v>
      </c>
    </row>
    <row r="5" spans="1:5" x14ac:dyDescent="0.2">
      <c r="A5" s="8" t="s">
        <v>8</v>
      </c>
      <c r="B5" s="8" t="s">
        <v>58</v>
      </c>
      <c r="C5" s="9" t="str">
        <f>[1]!BExGetData("DP_1","00O2TQ2O5Z7FG1LQUKBHFL8QD","00O2TQ2O5Z7FNMWESK6OXPA1A","RECURSOS BANOBRAS, S.N.C.")</f>
        <v/>
      </c>
      <c r="D5" s="15">
        <f>[1]!BExGetData("DP_1","00O2TQ2O5Z7DXCI5SS43RL13K","00O2TQ2O5Z7FNMWESK6OXPA1A","RECURSOS BANOBRAS, S.N.C.")</f>
        <v>-16809947.460000001</v>
      </c>
      <c r="E5" s="16">
        <f>[1]!BExGetData("DP_1","00O2TQ2O5Z7FG1LQUKBHFLLDH","00O2TQ2O5Z7FNMWESK6OXPA1A","RECURSOS BANOBRAS, S.N.C.")</f>
        <v>16809947.460000001</v>
      </c>
    </row>
    <row r="6" spans="1:5" x14ac:dyDescent="0.2">
      <c r="A6" s="8" t="s">
        <v>8</v>
      </c>
      <c r="B6" s="8" t="s">
        <v>59</v>
      </c>
      <c r="C6" s="9" t="str">
        <f>[1]!BExGetData("DP_1","00O2TQ2O5Z7FG1LQUKBHFL8QD","00O2TQ2O5Z7FNMWESK6OXPA1A","RECURSOS BANORTE, S.A.")</f>
        <v/>
      </c>
      <c r="D6" s="15">
        <f>[1]!BExGetData("DP_1","00O2TQ2O5Z7DXCI5SS43RL13K","00O2TQ2O5Z7FNMWESK6OXPA1A","RECURSOS BANORTE, S.A.")</f>
        <v>-10796741.27</v>
      </c>
      <c r="E6" s="16">
        <f>[1]!BExGetData("DP_1","00O2TQ2O5Z7FG1LQUKBHFLLDH","00O2TQ2O5Z7FNMWESK6OXPA1A","RECURSOS BANORTE, S.A.")</f>
        <v>10796741.27</v>
      </c>
    </row>
    <row r="7" spans="1:5" x14ac:dyDescent="0.2">
      <c r="A7" s="8" t="s">
        <v>8</v>
      </c>
      <c r="B7" s="8" t="s">
        <v>60</v>
      </c>
      <c r="C7" s="9" t="str">
        <f>[1]!BExGetData("DP_1","00O2TQ2O5Z7FG1LQUKBHFL8QD","00O2TQ2O5Z7FNMWESK6OXPA1A","RECURSOS BANORTE, S.A. 2011")</f>
        <v/>
      </c>
      <c r="D7" s="15">
        <f>[1]!BExGetData("DP_1","00O2TQ2O5Z7DXCI5SS43RL13K","00O2TQ2O5Z7FNMWESK6OXPA1A","RECURSOS BANORTE, S.A. 2011")</f>
        <v>-25210083</v>
      </c>
      <c r="E7" s="16">
        <f>[1]!BExGetData("DP_1","00O2TQ2O5Z7FG1LQUKBHFLLDH","00O2TQ2O5Z7FNMWESK6OXPA1A","RECURSOS BANORTE, S.A. 2011")</f>
        <v>25210083</v>
      </c>
    </row>
    <row r="8" spans="1:5" x14ac:dyDescent="0.2">
      <c r="A8" s="8" t="s">
        <v>8</v>
      </c>
      <c r="B8" s="8" t="s">
        <v>61</v>
      </c>
      <c r="C8" s="9" t="str">
        <f>[1]!BExGetData("DP_1","00O2TQ2O5Z7FG1LQUKBHFL8QD","00O2TQ2O5Z7FNMWESK6OXPA1A","RECURSOS DEXIA, S.A.")</f>
        <v/>
      </c>
      <c r="D8" s="15">
        <f>[1]!BExGetData("DP_1","00O2TQ2O5Z7DXCI5SS43RL13K","00O2TQ2O5Z7FNMWESK6OXPA1A","RECURSOS DEXIA, S.A.")</f>
        <v>-5596272.3499999996</v>
      </c>
      <c r="E8" s="16">
        <f>[1]!BExGetData("DP_1","00O2TQ2O5Z7FG1LQUKBHFLLDH","00O2TQ2O5Z7FNMWESK6OXPA1A","RECURSOS DEXIA, S.A.")</f>
        <v>5596272.3499999996</v>
      </c>
    </row>
    <row r="13" spans="1:5" x14ac:dyDescent="0.2">
      <c r="A13" s="8"/>
      <c r="B13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2022-05-11T22:35:22Z</cp:lastPrinted>
  <dcterms:created xsi:type="dcterms:W3CDTF">2016-02-19T00:12:22Z</dcterms:created>
  <dcterms:modified xsi:type="dcterms:W3CDTF">2022-05-11T22:35:25Z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